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_INVESTICE\0_VEREJNE_ZAKAZKY\2018\MŠL - rkce WC\VV\"/>
    </mc:Choice>
  </mc:AlternateContent>
  <bookViews>
    <workbookView xWindow="480" yWindow="420" windowWidth="18195" windowHeight="8145"/>
  </bookViews>
  <sheets>
    <sheet name="Kontrolní rozpočet SO1" sheetId="1" r:id="rId1"/>
  </sheets>
  <calcPr calcId="162913"/>
</workbook>
</file>

<file path=xl/calcChain.xml><?xml version="1.0" encoding="utf-8"?>
<calcChain xmlns="http://schemas.openxmlformats.org/spreadsheetml/2006/main">
  <c r="F140" i="1" l="1"/>
  <c r="F139" i="1" l="1"/>
  <c r="F138" i="1"/>
  <c r="F137" i="1"/>
  <c r="F136" i="1"/>
  <c r="F135" i="1"/>
  <c r="F134" i="1"/>
  <c r="F133" i="1"/>
  <c r="F132" i="1"/>
  <c r="F131" i="1"/>
  <c r="F126" i="1"/>
  <c r="F125" i="1"/>
  <c r="F120" i="1"/>
  <c r="F119" i="1"/>
  <c r="F118" i="1"/>
  <c r="F117" i="1"/>
  <c r="F116" i="1"/>
  <c r="F115" i="1"/>
  <c r="F114" i="1"/>
  <c r="F113" i="1"/>
  <c r="F112" i="1"/>
  <c r="F107" i="1"/>
  <c r="F106" i="1"/>
  <c r="F105" i="1"/>
  <c r="F104" i="1"/>
  <c r="F103" i="1"/>
  <c r="F102" i="1"/>
  <c r="F101" i="1"/>
  <c r="F100" i="1"/>
  <c r="F99" i="1"/>
  <c r="F98" i="1"/>
  <c r="F97" i="1"/>
  <c r="F96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3" i="1"/>
  <c r="F52" i="1"/>
  <c r="F51" i="1"/>
  <c r="F50" i="1"/>
  <c r="F49" i="1"/>
  <c r="F43" i="1"/>
  <c r="F42" i="1"/>
  <c r="F41" i="1"/>
  <c r="F40" i="1"/>
  <c r="F39" i="1"/>
  <c r="F38" i="1"/>
  <c r="F37" i="1"/>
  <c r="F36" i="1"/>
  <c r="F35" i="1"/>
  <c r="F34" i="1"/>
  <c r="F33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28" i="1" l="1"/>
  <c r="F147" i="1" s="1"/>
  <c r="F122" i="1"/>
  <c r="F146" i="1" s="1"/>
  <c r="F142" i="1"/>
  <c r="F148" i="1" s="1"/>
  <c r="F45" i="1"/>
  <c r="F87" i="1" s="1"/>
  <c r="F109" i="1"/>
  <c r="F145" i="1" s="1"/>
  <c r="F82" i="1"/>
  <c r="F89" i="1" s="1"/>
  <c r="F55" i="1"/>
  <c r="F88" i="1" s="1"/>
  <c r="F29" i="1"/>
  <c r="F86" i="1" s="1"/>
  <c r="F149" i="1" l="1"/>
  <c r="F153" i="1" s="1"/>
  <c r="F90" i="1"/>
  <c r="F152" i="1" s="1"/>
  <c r="F154" i="1" s="1"/>
</calcChain>
</file>

<file path=xl/sharedStrings.xml><?xml version="1.0" encoding="utf-8"?>
<sst xmlns="http://schemas.openxmlformats.org/spreadsheetml/2006/main" count="316" uniqueCount="138">
  <si>
    <t>Materiál:</t>
  </si>
  <si>
    <t>1.</t>
  </si>
  <si>
    <t>kg</t>
  </si>
  <si>
    <t>2.</t>
  </si>
  <si>
    <t>m</t>
  </si>
  <si>
    <t>3.</t>
  </si>
  <si>
    <t>4.</t>
  </si>
  <si>
    <t>5.</t>
  </si>
  <si>
    <t>ks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</si>
  <si>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</si>
  <si>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</si>
  <si>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</si>
  <si>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</si>
  <si>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</si>
  <si>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</si>
  <si>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</si>
  <si>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</si>
  <si>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</si>
  <si>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</si>
  <si>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 bez DPH</t>
  </si>
  <si>
    <t>cena (Kč/jednotka)</t>
  </si>
  <si>
    <t xml:space="preserve">    celkem Kč</t>
  </si>
  <si>
    <t>Hrubá elektroinstalace</t>
  </si>
  <si>
    <t>Krabice KU 68</t>
  </si>
  <si>
    <t>Sádra stavební</t>
  </si>
  <si>
    <t>Svítidla</t>
  </si>
  <si>
    <t>CELKEM bez DPH</t>
  </si>
  <si>
    <t>Montáž</t>
  </si>
  <si>
    <t>Osazení rozváděčů jističe včetně zapojení vodičů</t>
  </si>
  <si>
    <t>Montáž:</t>
  </si>
  <si>
    <t>Výchozí revize</t>
  </si>
  <si>
    <t>Rekapitulace</t>
  </si>
  <si>
    <t>materiál celkem</t>
  </si>
  <si>
    <t>montáž celkem</t>
  </si>
  <si>
    <t>Celkem materiál + montáž bez DPH</t>
  </si>
  <si>
    <t>Pásek CU k ZS16 - 0,5m</t>
  </si>
  <si>
    <t>Rozváděče</t>
  </si>
  <si>
    <t>Jistič B16/1  (10kA)</t>
  </si>
  <si>
    <t>Jistič B10/1 (10kA)</t>
  </si>
  <si>
    <t>Nulový můstek N12 - modrý</t>
  </si>
  <si>
    <t>H07V-K 1x6 (CYA lanko zž/m/č)</t>
  </si>
  <si>
    <t>Wago svorky</t>
  </si>
  <si>
    <t>Vypínače, zásuvky a ostatní</t>
  </si>
  <si>
    <t>m2</t>
  </si>
  <si>
    <t>Montáž svítidel</t>
  </si>
  <si>
    <t>Montáž spínačů, zásuvek a ostatní</t>
  </si>
  <si>
    <t>PZD 4,5x50 vrut</t>
  </si>
  <si>
    <t>HM 8, hmožděnka</t>
  </si>
  <si>
    <t>Malířské práce nejsou uvedeny v rozpočtu.</t>
  </si>
  <si>
    <t>H05 3x2,5 CGSG (3Cx2,5)</t>
  </si>
  <si>
    <t>Napájecí zdroj na lištu, 85-240V AC / 24V DC</t>
  </si>
  <si>
    <t>Dálkové ovládání pro nastavení parametrů inf. čidel</t>
  </si>
  <si>
    <t>JYTY 2x1</t>
  </si>
  <si>
    <t>Pevný vodič (CY 2,5) ZŽ</t>
  </si>
  <si>
    <t xml:space="preserve">                Kontrolní rozpočet 1</t>
  </si>
  <si>
    <t>DIN lišta 1m</t>
  </si>
  <si>
    <t>16.</t>
  </si>
  <si>
    <t>Štukování šličů vč.  materiálu</t>
  </si>
  <si>
    <t xml:space="preserve">       Elektroinstalace - SO1 pavilon 1</t>
  </si>
  <si>
    <t xml:space="preserve">CYKY 3Ax1,5    </t>
  </si>
  <si>
    <t>CYKY 3Cx1,5</t>
  </si>
  <si>
    <t>CYKY 3C x 2,5</t>
  </si>
  <si>
    <t>CYKY 5C x 2,5</t>
  </si>
  <si>
    <t>Datový kabel, FTP, CAT.6</t>
  </si>
  <si>
    <t>Kabel SYKFY 5x2x0,5</t>
  </si>
  <si>
    <t>Trubka PVC průměr 23mm</t>
  </si>
  <si>
    <t>Zemnící svorka</t>
  </si>
  <si>
    <t>Hlavní vypínač 3x40A</t>
  </si>
  <si>
    <t>Jistič B16/3 (10kA)</t>
  </si>
  <si>
    <t>Zářivkové svítidlo 1x36W, IP65</t>
  </si>
  <si>
    <t>LED svítidlo, nástěnné, IP44, 15W</t>
  </si>
  <si>
    <t>Zářivková trubice 36W</t>
  </si>
  <si>
    <t>Zářivková trubice 58W</t>
  </si>
  <si>
    <t>Vypínače, zásuvky a ostatní materiál</t>
  </si>
  <si>
    <t>Jednopólový spínač, řazení 1</t>
  </si>
  <si>
    <t>Sériový spínač, řazení 5</t>
  </si>
  <si>
    <t>Střídavý spínač, řazení 6</t>
  </si>
  <si>
    <t>Křížový spínač, řazení 7</t>
  </si>
  <si>
    <t>Střídavý spínač dvojitý, řazení 6+6</t>
  </si>
  <si>
    <t>Tlačítko</t>
  </si>
  <si>
    <t>Klapka spínače</t>
  </si>
  <si>
    <t>Klapka spínače dvojitá</t>
  </si>
  <si>
    <t>Rámeček jednoduchý</t>
  </si>
  <si>
    <t>Bojlerová vývodka</t>
  </si>
  <si>
    <t>Zásuvka 230V/16A jednonásobná s clonkami</t>
  </si>
  <si>
    <t>Zásuvka 230V/16A dvojnásobná s clonkami</t>
  </si>
  <si>
    <t>Zásuvka RJ-11</t>
  </si>
  <si>
    <t>Zásuvka RJ-45, CAT.6</t>
  </si>
  <si>
    <t>Infračervený splachovač pisoáru s el. 24V DC</t>
  </si>
  <si>
    <t>17.</t>
  </si>
  <si>
    <t>18.</t>
  </si>
  <si>
    <t>19.</t>
  </si>
  <si>
    <t>Doběh ventilátoru do KU 68</t>
  </si>
  <si>
    <t>20.</t>
  </si>
  <si>
    <t>Potrubní ventilátor 160</t>
  </si>
  <si>
    <t>21.</t>
  </si>
  <si>
    <t>22.</t>
  </si>
  <si>
    <t>Demontáž stávající instalace vč. odvozu a recyklace</t>
  </si>
  <si>
    <t>Montáž krabice KU 68 s vysekáním otvorů</t>
  </si>
  <si>
    <t>Frézování drážek pro kabely 3x3cm do cihly</t>
  </si>
  <si>
    <t>Uložení kabelů do drážek vč. sádrování</t>
  </si>
  <si>
    <t>Usazení rozvodnice</t>
  </si>
  <si>
    <t>Zahození drážek pro kabely vč. materiálu</t>
  </si>
  <si>
    <t>Zatažení kabelů do ochranné trubky</t>
  </si>
  <si>
    <t>Vysekání otvoru pro infračervený splachovač pisoáru</t>
  </si>
  <si>
    <t>Usazení infračerveného splachovače pisoáru</t>
  </si>
  <si>
    <t>Osazení chrániče dvoupólového</t>
  </si>
  <si>
    <t>Osazení chrániče čtyřpólového</t>
  </si>
  <si>
    <t>Osazení jističů 1fázových</t>
  </si>
  <si>
    <t>Osazení jističů 3fázových</t>
  </si>
  <si>
    <t>Montáž nulového můstku</t>
  </si>
  <si>
    <t>Montáž ohebný vodič (CYA 6 a 10) ZŽ, M, Č</t>
  </si>
  <si>
    <t>Úprava rozváděče</t>
  </si>
  <si>
    <t>Montáž vnitřního krycího plechu</t>
  </si>
  <si>
    <t>Montáž zářivkových svítidel včetně zapojení</t>
  </si>
  <si>
    <t>Montáž LED svítidel nástěnných vč. zapojení</t>
  </si>
  <si>
    <t>Osazení spínače do KU-68 vč. zapojení</t>
  </si>
  <si>
    <t>Osazení zásuvky 230V/16A do KU-68 vč. zapojení</t>
  </si>
  <si>
    <t>Osazení zásuvky RJ11</t>
  </si>
  <si>
    <t>Osazení zásuvky RJ45, CAT.6</t>
  </si>
  <si>
    <t>Osazení bojlerové vývodky</t>
  </si>
  <si>
    <t>Montáž infračerveného splachovače pisoáru</t>
  </si>
  <si>
    <t>Montáž napájecího zdroje</t>
  </si>
  <si>
    <t>Montáž potrubního ventilátoru</t>
  </si>
  <si>
    <t>Úklid pracoviště včetně zakrytí nábytku a umytí oken</t>
  </si>
  <si>
    <t>Štítek pro stávající rozváděče</t>
  </si>
  <si>
    <t>Nový vnitřní krycí plech jističů 600x400</t>
  </si>
  <si>
    <t>Zářivkové svítidlo 1x58W, IP65</t>
  </si>
  <si>
    <t>Montáž vypínačů, zásuvek, ostatní a úklid</t>
  </si>
  <si>
    <t>Rozvodnice pod omítku velikost: 167x167x78</t>
  </si>
  <si>
    <t>Chránič 40/4/0,03</t>
  </si>
  <si>
    <t>Chránič 25/2/0,03</t>
  </si>
  <si>
    <t>Chránič 40/2/0,03</t>
  </si>
  <si>
    <t>Montáž zemnící svorky</t>
  </si>
  <si>
    <t>Vysekání otvoru pro rozvodnici 167x167x78</t>
  </si>
  <si>
    <t>Osazení hlavního vypínače</t>
  </si>
  <si>
    <r>
      <rPr>
        <b/>
        <sz val="12"/>
        <color theme="1"/>
        <rFont val="Calibri"/>
        <family val="2"/>
        <charset val="238"/>
        <scheme val="minor"/>
      </rPr>
      <t>Akce:</t>
    </r>
    <r>
      <rPr>
        <sz val="12"/>
        <color theme="1"/>
        <rFont val="Calibri"/>
        <family val="2"/>
        <charset val="238"/>
        <scheme val="minor"/>
      </rPr>
      <t xml:space="preserve"> Rekonstrukce MŠ Na Paloučku - II. etapa</t>
    </r>
  </si>
  <si>
    <t xml:space="preserve">Vypracoval: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</si>
</sst>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#,##0.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Font="1"/>
    <xf numFmtId="20" fontId="0" fillId="0" borderId="0" xfId="0" applyNumberFormat="1"/>
    <xf numFmtId="16" fontId="0" fillId="0" borderId="0" xfId="0" applyNumberFormat="1"/>
    <xf numFmtId="165" fontId="0" fillId="0" borderId="0" xfId="0" applyNumberFormat="1"/>
    <xf numFmtId="165" fontId="1" fillId="0" borderId="0" xfId="0" applyNumberFormat="1" applyFont="1"/>
    <xf numFmtId="0" fontId="0" fillId="0" borderId="0" xfId="0" applyNumberFormat="1"/>
    <xf numFmtId="164" fontId="0" fillId="0" borderId="0" xfId="0" applyNumberFormat="1"/>
    <xf numFmtId="3" fontId="0" fillId="0" borderId="0" xfId="0" applyNumberFormat="1"/>
    <xf numFmtId="0" fontId="4" fillId="0" borderId="0" xfId="0" applyFont="1"/>
    <xf numFmtId="0" fontId="0" fillId="0" borderId="0" xfId="0" applyFont="1" applyAlignment="1">
      <alignment vertical="center"/>
    </xf>
    <xf numFmtId="0" fontId="5" fillId="0" borderId="0" xfId="0" applyFont="1"/>
    <xf numFmtId="0" fontId="0" fillId="0" borderId="1" xfId="0" applyBorder="1"/>
    <xf numFmtId="20" fontId="0" fillId="0" borderId="1" xfId="0" applyNumberFormat="1" applyBorder="1"/>
    <xf numFmtId="0" fontId="0" fillId="0" borderId="1" xfId="0" applyFont="1" applyBorder="1"/>
    <xf numFmtId="0" fontId="0" fillId="0" borderId="0" xfId="0" applyBorder="1"/>
    <xf numFmtId="0" fontId="1" fillId="0" borderId="0" xfId="0" applyFont="1" applyBorder="1"/>
    <xf numFmtId="165" fontId="1" fillId="0" borderId="0" xfId="0" applyNumberFormat="1" applyFont="1" applyBorder="1"/>
    <xf numFmtId="166" fontId="0" fillId="0" borderId="0" xfId="0" applyNumberFormat="1"/>
    <xf numFmtId="0" fontId="0" fillId="0" borderId="1" xfId="0" applyFill="1" applyBorder="1"/>
    <xf numFmtId="0" fontId="0" fillId="0" borderId="0" xfId="0" applyFill="1" applyBorder="1"/>
    <xf numFmtId="0" fontId="4" fillId="0" borderId="1" xfId="0" applyFont="1" applyBorder="1"/>
    <xf numFmtId="166" fontId="1" fillId="0" borderId="0" xfId="0" applyNumberFormat="1" applyFont="1"/>
    <xf numFmtId="166" fontId="6" fillId="0" borderId="0" xfId="0" applyNumberFormat="1" applyFont="1" applyFill="1" applyBorder="1"/>
    <xf numFmtId="166" fontId="1" fillId="0" borderId="0" xfId="0" applyNumberFormat="1" applyFont="1" applyFill="1" applyBorder="1"/>
    <xf numFmtId="0" fontId="0" fillId="0" borderId="0" xfId="0" applyFont="1" applyBorder="1"/>
    <xf numFmtId="0" fontId="7" fillId="0" borderId="0" xfId="0" applyFont="1" applyBorder="1"/>
    <xf numFmtId="0" fontId="8" fillId="0" borderId="0" xfId="0" applyFont="1" applyBorder="1"/>
    <xf numFmtId="166" fontId="7" fillId="0" borderId="0" xfId="0" applyNumberFormat="1" applyFont="1" applyBorder="1"/>
    <xf numFmtId="0" fontId="9" fillId="0" borderId="0" xfId="0" applyFont="1"/>
    <xf numFmtId="0" fontId="1" fillId="0" borderId="0" xfId="0" applyFont="1" applyFill="1" applyBorder="1"/>
    <xf numFmtId="0" fontId="0" fillId="0" borderId="0" xfId="0" applyFont="1" applyFill="1" applyBorder="1"/>
    <xf numFmtId="166" fontId="0" fillId="0" borderId="0" xfId="0" applyNumberFormat="1" applyFont="1"/>
    <xf numFmtId="0" fontId="7" fillId="0" borderId="0" xfId="0" applyFont="1" applyFill="1" applyBorder="1"/>
    <xf numFmtId="0" fontId="7" fillId="0" borderId="0" xfId="0" applyFont="1"/>
    <xf numFmtId="166" fontId="7" fillId="0" borderId="0" xfId="0" applyNumberFormat="1" applyFont="1"/>
    <xf numFmtId="0" fontId="1" fillId="0" borderId="2" xfId="0" applyFont="1" applyBorder="1"/>
    <xf numFmtId="0" fontId="0" fillId="0" borderId="2" xfId="0" applyBorder="1"/>
    <xf numFmtId="0" fontId="11" fillId="0" borderId="0" xfId="0" applyFont="1" applyAlignment="1">
      <alignment horizontal="left"/>
    </xf>
    <xf numFmtId="0" fontId="10" fillId="0" borderId="0" xfId="0" applyFont="1"/>
    <xf numFmtId="166" fontId="1" fillId="0" borderId="2" xfId="0" applyNumberFormat="1" applyFont="1" applyBorder="1"/>
    <xf numFmtId="0" fontId="12" fillId="0" borderId="0" xfId="0" applyFont="1"/>
    <xf numFmtId="20" fontId="0" fillId="0" borderId="0" xfId="0" applyNumberFormat="1" applyBorder="1"/>
    <xf numFmtId="0" fontId="5" fillId="0" borderId="0" xfId="0" applyFont="1" applyBorder="1"/>
    <xf numFmtId="0" fontId="1" fillId="0" borderId="0" xfId="0" applyFont="1" applyAlignment="1">
      <alignment vertical="center"/>
    </xf>
    <xf numFmtId="166" fontId="1" fillId="0" borderId="0" xfId="0" applyNumberFormat="1" applyFont="1" applyBorder="1"/>
    <xf numFmtId="0" fontId="0" fillId="0" borderId="1" xfId="0" applyFont="1" applyFill="1" applyBorder="1"/>
    <xf numFmtId="0" fontId="4" fillId="0" borderId="1" xfId="1" applyFont="1" applyBorder="1"/>
    <xf numFmtId="0" fontId="0" fillId="0" borderId="3" xfId="0" applyFill="1" applyBorder="1"/>
    <xf numFmtId="0" fontId="0" fillId="0" borderId="3" xfId="0" applyBorder="1"/>
    <xf numFmtId="0" fontId="0" fillId="0" borderId="4" xfId="0" applyFill="1" applyBorder="1"/>
    <xf numFmtId="0" fontId="0" fillId="0" borderId="1" xfId="0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6"/>
  <sheetViews>
    <sheetView tabSelected="1" zoomScaleNormal="100" workbookViewId="0">
      <selection activeCell="A7" sqref="A7:B7"/>
    </sheetView>
  </sheetViews>
  <sheetFormatPr defaultRowHeight="15" x14ac:dyDescent="0.25"/>
  <cols>
    <col min="1" max="1" width="3.5703125" customWidth="1"/>
    <col min="2" max="2" width="40.28515625" customWidth="1"/>
    <col min="3" max="3" width="6" customWidth="1"/>
    <col min="4" max="4" width="3.5703125" customWidth="1"/>
    <col min="5" max="5" width="15.140625" customWidth="1"/>
    <col min="6" max="6" width="14.7109375" customWidth="1"/>
    <col min="7" max="7" width="21.140625" customWidth="1"/>
    <col min="8" max="8" width="12.7109375" customWidth="1"/>
    <col min="11" max="11" width="21.42578125" customWidth="1"/>
    <col min="12" max="12" width="12.42578125" bestFit="1" customWidth="1"/>
  </cols>
  <sheetData>
    <row r="1" spans="1:8" ht="15.75" x14ac:dyDescent="0.25">
      <c r="B1" s="44" t="s">
        <v>136</v>
      </c>
      <c r="C1" s="4"/>
    </row>
    <row r="3" spans="1:8" ht="36" x14ac:dyDescent="0.55000000000000004">
      <c r="B3" s="41" t="s">
        <v>54</v>
      </c>
    </row>
    <row r="5" spans="1:8" ht="33.75" x14ac:dyDescent="0.5">
      <c r="A5" s="1"/>
      <c r="B5" s="42" t="s">
        <v>58</v>
      </c>
    </row>
    <row r="6" spans="1:8" ht="33.75" x14ac:dyDescent="0.5">
      <c r="A6" s="1"/>
      <c r="B6" s="42"/>
    </row>
    <row r="7" spans="1:8" ht="21" x14ac:dyDescent="0.35">
      <c r="A7" s="2"/>
      <c r="B7" s="2"/>
      <c r="C7" s="2" t="s">
        <v>137</v>
      </c>
      <c r="E7" s="2"/>
      <c r="F7" s="2"/>
    </row>
    <row r="9" spans="1:8" ht="21" x14ac:dyDescent="0.35">
      <c r="B9" s="32" t="s">
        <v>0</v>
      </c>
      <c r="G9" s="2"/>
    </row>
    <row r="10" spans="1:8" x14ac:dyDescent="0.25">
      <c r="A10" s="18"/>
      <c r="B10" s="19"/>
      <c r="C10" s="18"/>
      <c r="D10" s="18"/>
      <c r="E10" s="46"/>
      <c r="F10" s="18"/>
    </row>
    <row r="11" spans="1:8" x14ac:dyDescent="0.25">
      <c r="B11" s="19" t="s">
        <v>22</v>
      </c>
      <c r="E11" s="14" t="s">
        <v>20</v>
      </c>
      <c r="F11" t="s">
        <v>21</v>
      </c>
    </row>
    <row r="12" spans="1:8" x14ac:dyDescent="0.25">
      <c r="A12" s="15" t="s">
        <v>1</v>
      </c>
      <c r="B12" s="15" t="s">
        <v>59</v>
      </c>
      <c r="C12" s="15">
        <v>32</v>
      </c>
      <c r="D12" s="15" t="s">
        <v>4</v>
      </c>
      <c r="E12" s="15"/>
      <c r="F12" s="24">
        <f>C12*E12</f>
        <v>0</v>
      </c>
    </row>
    <row r="13" spans="1:8" x14ac:dyDescent="0.25">
      <c r="A13" s="15" t="s">
        <v>3</v>
      </c>
      <c r="B13" s="15" t="s">
        <v>60</v>
      </c>
      <c r="C13" s="15">
        <v>290</v>
      </c>
      <c r="D13" s="15" t="s">
        <v>4</v>
      </c>
      <c r="E13" s="15"/>
      <c r="F13" s="24">
        <f t="shared" ref="F13:F27" si="0">C13*E13</f>
        <v>0</v>
      </c>
      <c r="G13" s="18"/>
      <c r="H13" s="18"/>
    </row>
    <row r="14" spans="1:8" x14ac:dyDescent="0.25">
      <c r="A14" s="15" t="s">
        <v>5</v>
      </c>
      <c r="B14" s="15" t="s">
        <v>61</v>
      </c>
      <c r="C14" s="15">
        <v>130</v>
      </c>
      <c r="D14" s="15" t="s">
        <v>4</v>
      </c>
      <c r="E14" s="15"/>
      <c r="F14" s="24">
        <f t="shared" si="0"/>
        <v>0</v>
      </c>
      <c r="G14" s="18"/>
      <c r="H14" s="18"/>
    </row>
    <row r="15" spans="1:8" x14ac:dyDescent="0.25">
      <c r="A15" s="22" t="s">
        <v>6</v>
      </c>
      <c r="B15" s="15" t="s">
        <v>62</v>
      </c>
      <c r="C15" s="15">
        <v>0</v>
      </c>
      <c r="D15" s="15" t="s">
        <v>4</v>
      </c>
      <c r="E15" s="15"/>
      <c r="F15" s="24">
        <f t="shared" si="0"/>
        <v>0</v>
      </c>
      <c r="G15" s="18"/>
      <c r="H15" s="18"/>
    </row>
    <row r="16" spans="1:8" x14ac:dyDescent="0.25">
      <c r="A16" s="16" t="s">
        <v>7</v>
      </c>
      <c r="B16" s="22" t="s">
        <v>52</v>
      </c>
      <c r="C16" s="15">
        <v>10</v>
      </c>
      <c r="D16" s="15" t="s">
        <v>4</v>
      </c>
      <c r="E16" s="15"/>
      <c r="F16" s="24">
        <f t="shared" si="0"/>
        <v>0</v>
      </c>
      <c r="G16" s="18"/>
      <c r="H16" s="18"/>
    </row>
    <row r="17" spans="1:11" x14ac:dyDescent="0.25">
      <c r="A17" s="15" t="s">
        <v>9</v>
      </c>
      <c r="B17" s="15" t="s">
        <v>53</v>
      </c>
      <c r="C17" s="22">
        <v>60</v>
      </c>
      <c r="D17" s="15" t="s">
        <v>4</v>
      </c>
      <c r="E17" s="15"/>
      <c r="F17" s="24">
        <f t="shared" si="0"/>
        <v>0</v>
      </c>
      <c r="G17" s="18"/>
      <c r="H17" s="18"/>
    </row>
    <row r="18" spans="1:11" x14ac:dyDescent="0.25">
      <c r="A18" s="15" t="s">
        <v>10</v>
      </c>
      <c r="B18" s="50" t="s">
        <v>63</v>
      </c>
      <c r="C18" s="15">
        <v>50</v>
      </c>
      <c r="D18" s="15" t="s">
        <v>4</v>
      </c>
      <c r="E18" s="15"/>
      <c r="F18" s="24">
        <f t="shared" si="0"/>
        <v>0</v>
      </c>
      <c r="G18" s="18"/>
      <c r="H18" s="18"/>
    </row>
    <row r="19" spans="1:11" x14ac:dyDescent="0.25">
      <c r="A19" s="15" t="s">
        <v>11</v>
      </c>
      <c r="B19" s="22" t="s">
        <v>64</v>
      </c>
      <c r="C19" s="15">
        <v>0</v>
      </c>
      <c r="D19" s="15" t="s">
        <v>4</v>
      </c>
      <c r="E19" s="15"/>
      <c r="F19" s="24">
        <f t="shared" si="0"/>
        <v>0</v>
      </c>
      <c r="G19" s="18"/>
      <c r="H19" s="18"/>
    </row>
    <row r="20" spans="1:11" x14ac:dyDescent="0.25">
      <c r="A20" s="15" t="s">
        <v>12</v>
      </c>
      <c r="B20" s="15" t="s">
        <v>65</v>
      </c>
      <c r="C20" s="15">
        <v>25</v>
      </c>
      <c r="D20" s="15" t="s">
        <v>4</v>
      </c>
      <c r="E20" s="15"/>
      <c r="F20" s="24">
        <f t="shared" si="0"/>
        <v>0</v>
      </c>
      <c r="G20" s="18"/>
      <c r="H20" s="18"/>
      <c r="K20" s="5"/>
    </row>
    <row r="21" spans="1:11" x14ac:dyDescent="0.25">
      <c r="A21" s="15" t="s">
        <v>13</v>
      </c>
      <c r="B21" s="54" t="s">
        <v>23</v>
      </c>
      <c r="C21" s="22">
        <v>32</v>
      </c>
      <c r="D21" s="15" t="s">
        <v>8</v>
      </c>
      <c r="E21" s="15"/>
      <c r="F21" s="24">
        <f t="shared" si="0"/>
        <v>0</v>
      </c>
      <c r="G21" s="18"/>
      <c r="H21" s="18"/>
    </row>
    <row r="22" spans="1:11" x14ac:dyDescent="0.25">
      <c r="A22" s="22" t="s">
        <v>14</v>
      </c>
      <c r="B22" s="15" t="s">
        <v>129</v>
      </c>
      <c r="C22" s="22">
        <v>2</v>
      </c>
      <c r="D22" s="22" t="s">
        <v>8</v>
      </c>
      <c r="E22" s="15"/>
      <c r="F22" s="24">
        <f t="shared" si="0"/>
        <v>0</v>
      </c>
      <c r="G22" s="18"/>
      <c r="H22" s="18"/>
    </row>
    <row r="23" spans="1:11" x14ac:dyDescent="0.25">
      <c r="A23" s="16" t="s">
        <v>15</v>
      </c>
      <c r="B23" s="22" t="s">
        <v>24</v>
      </c>
      <c r="C23" s="22">
        <v>60</v>
      </c>
      <c r="D23" s="22" t="s">
        <v>2</v>
      </c>
      <c r="E23" s="15"/>
      <c r="F23" s="24">
        <f t="shared" si="0"/>
        <v>0</v>
      </c>
      <c r="G23" s="18"/>
      <c r="H23" s="18"/>
    </row>
    <row r="24" spans="1:11" x14ac:dyDescent="0.25">
      <c r="A24" s="22" t="s">
        <v>16</v>
      </c>
      <c r="B24" s="22" t="s">
        <v>66</v>
      </c>
      <c r="C24" s="22">
        <v>4</v>
      </c>
      <c r="D24" s="22" t="s">
        <v>8</v>
      </c>
      <c r="E24" s="15"/>
      <c r="F24" s="24">
        <f t="shared" si="0"/>
        <v>0</v>
      </c>
      <c r="G24" s="18"/>
      <c r="H24" s="18"/>
      <c r="K24" s="5"/>
    </row>
    <row r="25" spans="1:11" x14ac:dyDescent="0.25">
      <c r="A25" s="15" t="s">
        <v>17</v>
      </c>
      <c r="B25" s="15" t="s">
        <v>35</v>
      </c>
      <c r="C25" s="22">
        <v>4</v>
      </c>
      <c r="D25" s="22" t="s">
        <v>8</v>
      </c>
      <c r="E25" s="15"/>
      <c r="F25" s="24">
        <f t="shared" si="0"/>
        <v>0</v>
      </c>
      <c r="G25" s="18"/>
      <c r="H25" s="18"/>
    </row>
    <row r="26" spans="1:11" x14ac:dyDescent="0.25">
      <c r="A26" s="22" t="s">
        <v>18</v>
      </c>
      <c r="B26" s="22" t="s">
        <v>46</v>
      </c>
      <c r="C26" s="22">
        <v>80</v>
      </c>
      <c r="D26" s="22" t="s">
        <v>8</v>
      </c>
      <c r="E26" s="15"/>
      <c r="F26" s="24">
        <f t="shared" si="0"/>
        <v>0</v>
      </c>
      <c r="G26" s="18"/>
      <c r="H26" s="18"/>
    </row>
    <row r="27" spans="1:11" x14ac:dyDescent="0.25">
      <c r="A27" s="22" t="s">
        <v>56</v>
      </c>
      <c r="B27" s="22" t="s">
        <v>47</v>
      </c>
      <c r="C27" s="22">
        <v>80</v>
      </c>
      <c r="D27" s="22" t="s">
        <v>8</v>
      </c>
      <c r="E27" s="15"/>
      <c r="F27" s="24">
        <f t="shared" si="0"/>
        <v>0</v>
      </c>
      <c r="G27" s="18"/>
      <c r="H27" s="18"/>
    </row>
    <row r="28" spans="1:11" x14ac:dyDescent="0.25">
      <c r="G28" s="18"/>
      <c r="H28" s="18"/>
      <c r="K28" s="5"/>
    </row>
    <row r="29" spans="1:11" x14ac:dyDescent="0.25">
      <c r="B29" s="3" t="s">
        <v>19</v>
      </c>
      <c r="F29" s="26">
        <f>F12+F13+F14+F15+F16+F17+F18+F19+F20+F21+F22+F23+F24+F25+F26+F27</f>
        <v>0</v>
      </c>
      <c r="G29" s="19"/>
      <c r="H29" s="20"/>
    </row>
    <row r="30" spans="1:11" x14ac:dyDescent="0.25">
      <c r="A30" s="23"/>
      <c r="G30" s="18"/>
      <c r="H30" s="18"/>
    </row>
    <row r="31" spans="1:11" x14ac:dyDescent="0.25">
      <c r="A31" s="18"/>
      <c r="G31" s="18"/>
      <c r="H31" s="18"/>
    </row>
    <row r="32" spans="1:11" x14ac:dyDescent="0.25">
      <c r="B32" s="47" t="s">
        <v>36</v>
      </c>
      <c r="E32" s="14" t="s">
        <v>20</v>
      </c>
      <c r="F32" t="s">
        <v>21</v>
      </c>
      <c r="G32" s="18"/>
      <c r="H32" s="18"/>
      <c r="K32" s="5"/>
    </row>
    <row r="33" spans="1:11" x14ac:dyDescent="0.25">
      <c r="A33" s="15" t="s">
        <v>1</v>
      </c>
      <c r="B33" s="52" t="s">
        <v>67</v>
      </c>
      <c r="C33" s="15">
        <v>0</v>
      </c>
      <c r="D33" s="15" t="s">
        <v>8</v>
      </c>
      <c r="E33" s="15"/>
      <c r="F33" s="15">
        <f t="shared" ref="F33:F43" si="1">C33*E33</f>
        <v>0</v>
      </c>
      <c r="G33" s="18"/>
      <c r="H33" s="18"/>
    </row>
    <row r="34" spans="1:11" x14ac:dyDescent="0.25">
      <c r="A34" s="15" t="s">
        <v>3</v>
      </c>
      <c r="B34" s="52" t="s">
        <v>132</v>
      </c>
      <c r="C34" s="15">
        <v>0</v>
      </c>
      <c r="D34" s="15" t="s">
        <v>8</v>
      </c>
      <c r="E34" s="15"/>
      <c r="F34" s="15">
        <f t="shared" si="1"/>
        <v>0</v>
      </c>
    </row>
    <row r="35" spans="1:11" x14ac:dyDescent="0.25">
      <c r="A35" s="15" t="s">
        <v>5</v>
      </c>
      <c r="B35" s="52" t="s">
        <v>131</v>
      </c>
      <c r="C35" s="15">
        <v>3</v>
      </c>
      <c r="D35" s="15" t="s">
        <v>8</v>
      </c>
      <c r="E35" s="15"/>
      <c r="F35" s="15">
        <f t="shared" si="1"/>
        <v>0</v>
      </c>
    </row>
    <row r="36" spans="1:11" x14ac:dyDescent="0.25">
      <c r="A36" s="15" t="s">
        <v>6</v>
      </c>
      <c r="B36" s="52" t="s">
        <v>130</v>
      </c>
      <c r="C36" s="15">
        <v>2</v>
      </c>
      <c r="D36" s="15" t="s">
        <v>8</v>
      </c>
      <c r="E36" s="15"/>
      <c r="F36" s="15">
        <f t="shared" si="1"/>
        <v>0</v>
      </c>
    </row>
    <row r="37" spans="1:11" x14ac:dyDescent="0.25">
      <c r="A37" s="15" t="s">
        <v>7</v>
      </c>
      <c r="B37" s="51" t="s">
        <v>37</v>
      </c>
      <c r="C37" s="15">
        <v>8</v>
      </c>
      <c r="D37" s="15" t="s">
        <v>8</v>
      </c>
      <c r="E37" s="15"/>
      <c r="F37" s="15">
        <f t="shared" si="1"/>
        <v>0</v>
      </c>
    </row>
    <row r="38" spans="1:11" s="12" customFormat="1" x14ac:dyDescent="0.25">
      <c r="A38" s="15" t="s">
        <v>9</v>
      </c>
      <c r="B38" s="51" t="s">
        <v>38</v>
      </c>
      <c r="C38" s="15">
        <v>8</v>
      </c>
      <c r="D38" s="15" t="s">
        <v>8</v>
      </c>
      <c r="E38" s="15"/>
      <c r="F38" s="15">
        <f t="shared" si="1"/>
        <v>0</v>
      </c>
    </row>
    <row r="39" spans="1:11" x14ac:dyDescent="0.25">
      <c r="A39" s="15" t="s">
        <v>10</v>
      </c>
      <c r="B39" s="51" t="s">
        <v>68</v>
      </c>
      <c r="C39" s="15">
        <v>0</v>
      </c>
      <c r="D39" s="15" t="s">
        <v>8</v>
      </c>
      <c r="E39" s="15"/>
      <c r="F39" s="15">
        <f t="shared" si="1"/>
        <v>0</v>
      </c>
      <c r="K39" s="7"/>
    </row>
    <row r="40" spans="1:11" x14ac:dyDescent="0.25">
      <c r="A40" s="22" t="s">
        <v>11</v>
      </c>
      <c r="B40" s="51" t="s">
        <v>39</v>
      </c>
      <c r="C40" s="22">
        <v>5</v>
      </c>
      <c r="D40" s="22" t="s">
        <v>8</v>
      </c>
      <c r="E40" s="15"/>
      <c r="F40" s="15">
        <f t="shared" si="1"/>
        <v>0</v>
      </c>
    </row>
    <row r="41" spans="1:11" x14ac:dyDescent="0.25">
      <c r="A41" s="22" t="s">
        <v>12</v>
      </c>
      <c r="B41" s="51" t="s">
        <v>40</v>
      </c>
      <c r="C41" s="22">
        <v>16</v>
      </c>
      <c r="D41" s="22" t="s">
        <v>4</v>
      </c>
      <c r="E41" s="15"/>
      <c r="F41" s="15">
        <f t="shared" si="1"/>
        <v>0</v>
      </c>
    </row>
    <row r="42" spans="1:11" x14ac:dyDescent="0.25">
      <c r="A42" s="22" t="s">
        <v>13</v>
      </c>
      <c r="B42" s="51" t="s">
        <v>125</v>
      </c>
      <c r="C42" s="22">
        <v>2</v>
      </c>
      <c r="D42" s="22" t="s">
        <v>8</v>
      </c>
      <c r="E42" s="15"/>
      <c r="F42" s="15">
        <f t="shared" si="1"/>
        <v>0</v>
      </c>
    </row>
    <row r="43" spans="1:11" x14ac:dyDescent="0.25">
      <c r="A43" s="22" t="s">
        <v>14</v>
      </c>
      <c r="B43" s="22" t="s">
        <v>126</v>
      </c>
      <c r="C43" s="15">
        <v>2</v>
      </c>
      <c r="D43" s="15" t="s">
        <v>8</v>
      </c>
      <c r="E43" s="15"/>
      <c r="F43" s="15">
        <f t="shared" si="1"/>
        <v>0</v>
      </c>
    </row>
    <row r="44" spans="1:11" x14ac:dyDescent="0.25">
      <c r="A44" s="23"/>
      <c r="B44" s="23"/>
      <c r="C44" s="18"/>
      <c r="D44" s="18"/>
      <c r="E44" s="18"/>
      <c r="F44" s="18"/>
    </row>
    <row r="45" spans="1:11" x14ac:dyDescent="0.25">
      <c r="A45" s="18"/>
      <c r="B45" s="3" t="s">
        <v>19</v>
      </c>
      <c r="F45" s="25">
        <f>F33+F34+F35+F36+F37+F38+F39+F40+F41+F42+F43</f>
        <v>0</v>
      </c>
    </row>
    <row r="48" spans="1:11" x14ac:dyDescent="0.25">
      <c r="B48" s="3" t="s">
        <v>25</v>
      </c>
      <c r="E48" s="14" t="s">
        <v>20</v>
      </c>
      <c r="F48" t="s">
        <v>21</v>
      </c>
    </row>
    <row r="49" spans="1:9" x14ac:dyDescent="0.25">
      <c r="A49" s="15" t="s">
        <v>1</v>
      </c>
      <c r="B49" s="22" t="s">
        <v>70</v>
      </c>
      <c r="C49" s="15">
        <v>4</v>
      </c>
      <c r="D49" s="15" t="s">
        <v>8</v>
      </c>
      <c r="E49" s="15"/>
      <c r="F49" s="15">
        <f>E49*C49</f>
        <v>0</v>
      </c>
    </row>
    <row r="50" spans="1:9" x14ac:dyDescent="0.25">
      <c r="A50" s="16" t="s">
        <v>3</v>
      </c>
      <c r="B50" s="15" t="s">
        <v>69</v>
      </c>
      <c r="C50" s="15">
        <v>8</v>
      </c>
      <c r="D50" s="15" t="s">
        <v>8</v>
      </c>
      <c r="E50" s="15"/>
      <c r="F50" s="15">
        <f>E50*C50</f>
        <v>0</v>
      </c>
    </row>
    <row r="51" spans="1:9" x14ac:dyDescent="0.25">
      <c r="A51" s="15" t="s">
        <v>5</v>
      </c>
      <c r="B51" s="15" t="s">
        <v>127</v>
      </c>
      <c r="C51" s="22">
        <v>6</v>
      </c>
      <c r="D51" s="15" t="s">
        <v>8</v>
      </c>
      <c r="E51" s="15"/>
      <c r="F51" s="15">
        <f t="shared" ref="F51:F53" si="2">E51*C51</f>
        <v>0</v>
      </c>
    </row>
    <row r="52" spans="1:9" x14ac:dyDescent="0.25">
      <c r="A52" s="22" t="s">
        <v>6</v>
      </c>
      <c r="B52" s="52" t="s">
        <v>71</v>
      </c>
      <c r="C52" s="15">
        <v>8</v>
      </c>
      <c r="D52" s="22" t="s">
        <v>8</v>
      </c>
      <c r="E52" s="15"/>
      <c r="F52" s="15">
        <f t="shared" si="2"/>
        <v>0</v>
      </c>
    </row>
    <row r="53" spans="1:9" x14ac:dyDescent="0.25">
      <c r="A53" s="22" t="s">
        <v>7</v>
      </c>
      <c r="B53" s="52" t="s">
        <v>72</v>
      </c>
      <c r="C53" s="15">
        <v>6</v>
      </c>
      <c r="D53" s="22" t="s">
        <v>8</v>
      </c>
      <c r="E53" s="15"/>
      <c r="F53" s="15">
        <f t="shared" si="2"/>
        <v>0</v>
      </c>
    </row>
    <row r="54" spans="1:9" x14ac:dyDescent="0.25">
      <c r="I54" s="5"/>
    </row>
    <row r="55" spans="1:9" x14ac:dyDescent="0.25">
      <c r="B55" s="33" t="s">
        <v>19</v>
      </c>
      <c r="C55" s="18"/>
      <c r="D55" s="18"/>
      <c r="E55" s="18"/>
      <c r="F55" s="25">
        <f>F49+F50+F51+F52+F53</f>
        <v>0</v>
      </c>
    </row>
    <row r="56" spans="1:9" x14ac:dyDescent="0.25">
      <c r="A56" s="45"/>
    </row>
    <row r="57" spans="1:9" x14ac:dyDescent="0.25">
      <c r="I57" s="6"/>
    </row>
    <row r="58" spans="1:9" x14ac:dyDescent="0.25">
      <c r="B58" s="33" t="s">
        <v>73</v>
      </c>
      <c r="D58" s="18"/>
      <c r="E58" s="14" t="s">
        <v>20</v>
      </c>
      <c r="F58" t="s">
        <v>21</v>
      </c>
      <c r="I58" s="5"/>
    </row>
    <row r="59" spans="1:9" x14ac:dyDescent="0.25">
      <c r="A59" s="15" t="s">
        <v>1</v>
      </c>
      <c r="B59" s="52" t="s">
        <v>74</v>
      </c>
      <c r="C59" s="15">
        <v>6</v>
      </c>
      <c r="D59" s="15" t="s">
        <v>8</v>
      </c>
      <c r="E59" s="15"/>
      <c r="F59" s="15">
        <f>C59*E59</f>
        <v>0</v>
      </c>
    </row>
    <row r="60" spans="1:9" x14ac:dyDescent="0.25">
      <c r="A60" s="16" t="s">
        <v>3</v>
      </c>
      <c r="B60" s="51" t="s">
        <v>75</v>
      </c>
      <c r="C60" s="15">
        <v>0</v>
      </c>
      <c r="D60" s="15" t="s">
        <v>8</v>
      </c>
      <c r="E60" s="15"/>
      <c r="F60" s="15">
        <f t="shared" ref="F60:F80" si="3">C60*E60</f>
        <v>0</v>
      </c>
    </row>
    <row r="61" spans="1:9" x14ac:dyDescent="0.25">
      <c r="A61" s="15" t="s">
        <v>5</v>
      </c>
      <c r="B61" s="51" t="s">
        <v>76</v>
      </c>
      <c r="C61" s="15">
        <v>8</v>
      </c>
      <c r="D61" s="15" t="s">
        <v>8</v>
      </c>
      <c r="E61" s="15"/>
      <c r="F61" s="15">
        <f t="shared" si="3"/>
        <v>0</v>
      </c>
    </row>
    <row r="62" spans="1:9" x14ac:dyDescent="0.25">
      <c r="A62" s="15" t="s">
        <v>6</v>
      </c>
      <c r="B62" s="51" t="s">
        <v>77</v>
      </c>
      <c r="C62" s="15">
        <v>0</v>
      </c>
      <c r="D62" s="15" t="s">
        <v>8</v>
      </c>
      <c r="E62" s="15"/>
      <c r="F62" s="15">
        <f t="shared" si="3"/>
        <v>0</v>
      </c>
      <c r="I62" s="5"/>
    </row>
    <row r="63" spans="1:9" x14ac:dyDescent="0.25">
      <c r="A63" s="15" t="s">
        <v>7</v>
      </c>
      <c r="B63" s="51" t="s">
        <v>78</v>
      </c>
      <c r="C63" s="15">
        <v>0</v>
      </c>
      <c r="D63" s="15" t="s">
        <v>8</v>
      </c>
      <c r="E63" s="22"/>
      <c r="F63" s="15">
        <f t="shared" si="3"/>
        <v>0</v>
      </c>
    </row>
    <row r="64" spans="1:9" x14ac:dyDescent="0.25">
      <c r="A64" s="15" t="s">
        <v>9</v>
      </c>
      <c r="B64" s="51" t="s">
        <v>79</v>
      </c>
      <c r="C64" s="15">
        <v>2</v>
      </c>
      <c r="D64" s="15" t="s">
        <v>8</v>
      </c>
      <c r="E64" s="15"/>
      <c r="F64" s="15">
        <f t="shared" si="3"/>
        <v>0</v>
      </c>
    </row>
    <row r="65" spans="1:8" x14ac:dyDescent="0.25">
      <c r="A65" s="16" t="s">
        <v>10</v>
      </c>
      <c r="B65" s="52" t="s">
        <v>80</v>
      </c>
      <c r="C65" s="15">
        <v>16</v>
      </c>
      <c r="D65" s="15" t="s">
        <v>8</v>
      </c>
      <c r="E65" s="15"/>
      <c r="F65" s="15">
        <f t="shared" si="3"/>
        <v>0</v>
      </c>
      <c r="G65" s="3"/>
      <c r="H65" s="8"/>
    </row>
    <row r="66" spans="1:8" x14ac:dyDescent="0.25">
      <c r="A66" s="22" t="s">
        <v>11</v>
      </c>
      <c r="B66" s="51" t="s">
        <v>81</v>
      </c>
      <c r="C66" s="53">
        <v>0</v>
      </c>
      <c r="D66" s="53" t="s">
        <v>8</v>
      </c>
      <c r="E66" s="15"/>
      <c r="F66" s="15">
        <f t="shared" si="3"/>
        <v>0</v>
      </c>
    </row>
    <row r="67" spans="1:8" x14ac:dyDescent="0.25">
      <c r="A67" s="22" t="s">
        <v>12</v>
      </c>
      <c r="B67" s="52" t="s">
        <v>82</v>
      </c>
      <c r="C67" s="15">
        <v>16</v>
      </c>
      <c r="D67" s="15" t="s">
        <v>8</v>
      </c>
      <c r="E67" s="15"/>
      <c r="F67" s="15">
        <f t="shared" si="3"/>
        <v>0</v>
      </c>
    </row>
    <row r="68" spans="1:8" x14ac:dyDescent="0.25">
      <c r="A68" s="22" t="s">
        <v>13</v>
      </c>
      <c r="B68" s="52" t="s">
        <v>83</v>
      </c>
      <c r="C68" s="15">
        <v>0</v>
      </c>
      <c r="D68" s="15" t="s">
        <v>8</v>
      </c>
      <c r="E68" s="15"/>
      <c r="F68" s="15">
        <f t="shared" si="3"/>
        <v>0</v>
      </c>
    </row>
    <row r="69" spans="1:8" x14ac:dyDescent="0.25">
      <c r="A69" s="22" t="s">
        <v>14</v>
      </c>
      <c r="B69" s="52" t="s">
        <v>49</v>
      </c>
      <c r="C69" s="15">
        <v>0</v>
      </c>
      <c r="D69" s="15" t="s">
        <v>4</v>
      </c>
      <c r="E69" s="15"/>
      <c r="F69" s="15">
        <f t="shared" si="3"/>
        <v>0</v>
      </c>
    </row>
    <row r="70" spans="1:8" x14ac:dyDescent="0.25">
      <c r="A70" s="22" t="s">
        <v>15</v>
      </c>
      <c r="B70" s="22" t="s">
        <v>84</v>
      </c>
      <c r="C70" s="15">
        <v>6</v>
      </c>
      <c r="D70" s="22" t="s">
        <v>8</v>
      </c>
      <c r="E70" s="15"/>
      <c r="F70" s="15">
        <f t="shared" si="3"/>
        <v>0</v>
      </c>
    </row>
    <row r="71" spans="1:8" x14ac:dyDescent="0.25">
      <c r="A71" s="22" t="s">
        <v>16</v>
      </c>
      <c r="B71" s="22" t="s">
        <v>85</v>
      </c>
      <c r="C71" s="15">
        <v>8</v>
      </c>
      <c r="D71" s="22" t="s">
        <v>8</v>
      </c>
      <c r="E71" s="15"/>
      <c r="F71" s="15">
        <f t="shared" si="3"/>
        <v>0</v>
      </c>
    </row>
    <row r="72" spans="1:8" x14ac:dyDescent="0.25">
      <c r="A72" s="22" t="s">
        <v>17</v>
      </c>
      <c r="B72" s="22" t="s">
        <v>86</v>
      </c>
      <c r="C72" s="15">
        <v>0</v>
      </c>
      <c r="D72" s="15" t="s">
        <v>8</v>
      </c>
      <c r="E72" s="15"/>
      <c r="F72" s="15">
        <f t="shared" si="3"/>
        <v>0</v>
      </c>
    </row>
    <row r="73" spans="1:8" x14ac:dyDescent="0.25">
      <c r="A73" s="22" t="s">
        <v>18</v>
      </c>
      <c r="B73" s="22" t="s">
        <v>87</v>
      </c>
      <c r="C73" s="15">
        <v>2</v>
      </c>
      <c r="D73" s="22" t="s">
        <v>8</v>
      </c>
      <c r="E73" s="15"/>
      <c r="F73" s="15">
        <f t="shared" si="3"/>
        <v>0</v>
      </c>
    </row>
    <row r="74" spans="1:8" x14ac:dyDescent="0.25">
      <c r="A74" s="22" t="s">
        <v>56</v>
      </c>
      <c r="B74" s="22" t="s">
        <v>88</v>
      </c>
      <c r="C74" s="22">
        <v>4</v>
      </c>
      <c r="D74" s="22" t="s">
        <v>8</v>
      </c>
      <c r="E74" s="15"/>
      <c r="F74" s="15">
        <f t="shared" si="3"/>
        <v>0</v>
      </c>
    </row>
    <row r="75" spans="1:8" x14ac:dyDescent="0.25">
      <c r="A75" s="22" t="s">
        <v>89</v>
      </c>
      <c r="B75" s="22" t="s">
        <v>50</v>
      </c>
      <c r="C75" s="22">
        <v>2</v>
      </c>
      <c r="D75" s="22" t="s">
        <v>8</v>
      </c>
      <c r="E75" s="15"/>
      <c r="F75" s="15">
        <f t="shared" si="3"/>
        <v>0</v>
      </c>
    </row>
    <row r="76" spans="1:8" x14ac:dyDescent="0.25">
      <c r="A76" s="22" t="s">
        <v>90</v>
      </c>
      <c r="B76" s="22" t="s">
        <v>51</v>
      </c>
      <c r="C76" s="15">
        <v>1</v>
      </c>
      <c r="D76" s="22" t="s">
        <v>8</v>
      </c>
      <c r="E76" s="17"/>
      <c r="F76" s="15">
        <f t="shared" si="3"/>
        <v>0</v>
      </c>
    </row>
    <row r="77" spans="1:8" x14ac:dyDescent="0.25">
      <c r="A77" s="22" t="s">
        <v>91</v>
      </c>
      <c r="B77" s="22" t="s">
        <v>92</v>
      </c>
      <c r="C77" s="15">
        <v>2</v>
      </c>
      <c r="D77" s="22" t="s">
        <v>8</v>
      </c>
      <c r="E77" s="17"/>
      <c r="F77" s="15">
        <f t="shared" si="3"/>
        <v>0</v>
      </c>
    </row>
    <row r="78" spans="1:8" x14ac:dyDescent="0.25">
      <c r="A78" s="22" t="s">
        <v>93</v>
      </c>
      <c r="B78" s="22" t="s">
        <v>94</v>
      </c>
      <c r="C78" s="22">
        <v>2</v>
      </c>
      <c r="D78" s="22" t="s">
        <v>8</v>
      </c>
      <c r="E78" s="15"/>
      <c r="F78" s="15">
        <f t="shared" si="3"/>
        <v>0</v>
      </c>
    </row>
    <row r="79" spans="1:8" x14ac:dyDescent="0.25">
      <c r="A79" s="22" t="s">
        <v>95</v>
      </c>
      <c r="B79" s="22" t="s">
        <v>55</v>
      </c>
      <c r="C79" s="15">
        <v>1</v>
      </c>
      <c r="D79" s="22" t="s">
        <v>8</v>
      </c>
      <c r="E79" s="17"/>
      <c r="F79" s="15">
        <f t="shared" si="3"/>
        <v>0</v>
      </c>
    </row>
    <row r="80" spans="1:8" ht="15" customHeight="1" x14ac:dyDescent="0.25">
      <c r="A80" s="22" t="s">
        <v>96</v>
      </c>
      <c r="B80" s="22" t="s">
        <v>41</v>
      </c>
      <c r="C80" s="15">
        <v>60</v>
      </c>
      <c r="D80" s="15" t="s">
        <v>8</v>
      </c>
      <c r="E80" s="15"/>
      <c r="F80" s="15">
        <f t="shared" si="3"/>
        <v>0</v>
      </c>
    </row>
    <row r="81" spans="1:12" ht="15" customHeight="1" x14ac:dyDescent="0.25"/>
    <row r="82" spans="1:12" x14ac:dyDescent="0.25">
      <c r="B82" s="3" t="s">
        <v>19</v>
      </c>
      <c r="D82" s="4"/>
      <c r="E82" s="4"/>
      <c r="F82" s="27">
        <f>F59+F60+F61+F62+F63+F64+F65+F66+F67+F68+F69+F70+F71+F72+F73+F74+F75+F76+F77+F78+F79+F80</f>
        <v>0</v>
      </c>
    </row>
    <row r="83" spans="1:12" x14ac:dyDescent="0.25">
      <c r="G83" s="3"/>
    </row>
    <row r="84" spans="1:12" x14ac:dyDescent="0.25">
      <c r="D84" s="4"/>
      <c r="E84" s="4"/>
      <c r="F84" s="4"/>
    </row>
    <row r="85" spans="1:12" x14ac:dyDescent="0.25">
      <c r="B85" s="3" t="s">
        <v>0</v>
      </c>
      <c r="F85" s="21"/>
    </row>
    <row r="86" spans="1:12" x14ac:dyDescent="0.25">
      <c r="B86" s="28" t="s">
        <v>22</v>
      </c>
      <c r="F86" s="21">
        <f>F29</f>
        <v>0</v>
      </c>
      <c r="H86" s="8"/>
    </row>
    <row r="87" spans="1:12" x14ac:dyDescent="0.25">
      <c r="A87" s="18"/>
      <c r="B87" s="13" t="s">
        <v>36</v>
      </c>
      <c r="F87" s="21">
        <f>F45</f>
        <v>0</v>
      </c>
    </row>
    <row r="88" spans="1:12" x14ac:dyDescent="0.25">
      <c r="A88" s="18"/>
      <c r="B88" t="s">
        <v>25</v>
      </c>
      <c r="F88" s="21">
        <f>F55</f>
        <v>0</v>
      </c>
    </row>
    <row r="89" spans="1:12" x14ac:dyDescent="0.25">
      <c r="A89" s="18"/>
      <c r="B89" t="s">
        <v>42</v>
      </c>
      <c r="F89" s="21">
        <f>F82</f>
        <v>0</v>
      </c>
    </row>
    <row r="90" spans="1:12" x14ac:dyDescent="0.25">
      <c r="A90" s="18"/>
      <c r="B90" s="29" t="s">
        <v>26</v>
      </c>
      <c r="C90" s="30"/>
      <c r="D90" s="30"/>
      <c r="E90" s="30"/>
      <c r="F90" s="31">
        <f>F86+F87+F88+F89</f>
        <v>0</v>
      </c>
    </row>
    <row r="91" spans="1:12" ht="15" customHeight="1" x14ac:dyDescent="0.25">
      <c r="A91" s="18"/>
      <c r="L91" s="7"/>
    </row>
    <row r="92" spans="1:12" ht="15" customHeight="1" x14ac:dyDescent="0.25">
      <c r="A92" s="18"/>
    </row>
    <row r="93" spans="1:12" ht="18.75" x14ac:dyDescent="0.3">
      <c r="B93" s="32" t="s">
        <v>27</v>
      </c>
      <c r="K93" s="11"/>
    </row>
    <row r="95" spans="1:12" x14ac:dyDescent="0.25">
      <c r="A95" s="18"/>
      <c r="B95" s="33" t="s">
        <v>22</v>
      </c>
      <c r="C95" s="18"/>
      <c r="D95" s="18"/>
      <c r="E95" s="14" t="s">
        <v>20</v>
      </c>
      <c r="F95" t="s">
        <v>21</v>
      </c>
    </row>
    <row r="96" spans="1:12" x14ac:dyDescent="0.25">
      <c r="A96" s="15" t="s">
        <v>1</v>
      </c>
      <c r="B96" s="15" t="s">
        <v>97</v>
      </c>
      <c r="C96" s="15">
        <v>1</v>
      </c>
      <c r="D96" s="15" t="s">
        <v>8</v>
      </c>
      <c r="E96" s="15"/>
      <c r="F96" s="15">
        <f>C96*E96</f>
        <v>0</v>
      </c>
    </row>
    <row r="97" spans="1:8" x14ac:dyDescent="0.25">
      <c r="A97" s="15" t="s">
        <v>3</v>
      </c>
      <c r="B97" s="15" t="s">
        <v>98</v>
      </c>
      <c r="C97" s="15">
        <v>32</v>
      </c>
      <c r="D97" s="15" t="s">
        <v>8</v>
      </c>
      <c r="E97" s="15"/>
      <c r="F97" s="15">
        <f>C97*E97</f>
        <v>0</v>
      </c>
    </row>
    <row r="98" spans="1:8" x14ac:dyDescent="0.25">
      <c r="A98" s="16" t="s">
        <v>5</v>
      </c>
      <c r="B98" s="15" t="s">
        <v>99</v>
      </c>
      <c r="C98" s="15">
        <v>300</v>
      </c>
      <c r="D98" s="15" t="s">
        <v>4</v>
      </c>
      <c r="E98" s="15"/>
      <c r="F98" s="15">
        <f>C98*E98</f>
        <v>0</v>
      </c>
      <c r="H98" s="8"/>
    </row>
    <row r="99" spans="1:8" x14ac:dyDescent="0.25">
      <c r="A99" s="15" t="s">
        <v>6</v>
      </c>
      <c r="B99" s="15" t="s">
        <v>100</v>
      </c>
      <c r="C99" s="15">
        <v>580</v>
      </c>
      <c r="D99" s="15" t="s">
        <v>4</v>
      </c>
      <c r="E99" s="15"/>
      <c r="F99" s="15">
        <f t="shared" ref="F99:F107" si="4">C99*E99</f>
        <v>0</v>
      </c>
    </row>
    <row r="100" spans="1:8" x14ac:dyDescent="0.25">
      <c r="A100" s="15" t="s">
        <v>7</v>
      </c>
      <c r="B100" s="52" t="s">
        <v>133</v>
      </c>
      <c r="C100" s="15">
        <v>4</v>
      </c>
      <c r="D100" s="15" t="s">
        <v>8</v>
      </c>
      <c r="E100" s="15"/>
      <c r="F100" s="15">
        <f t="shared" si="4"/>
        <v>0</v>
      </c>
    </row>
    <row r="101" spans="1:8" x14ac:dyDescent="0.25">
      <c r="A101" s="15" t="s">
        <v>9</v>
      </c>
      <c r="B101" s="51" t="s">
        <v>134</v>
      </c>
      <c r="C101" s="15">
        <v>2</v>
      </c>
      <c r="D101" s="15" t="s">
        <v>8</v>
      </c>
      <c r="E101" s="22"/>
      <c r="F101" s="15">
        <f t="shared" si="4"/>
        <v>0</v>
      </c>
    </row>
    <row r="102" spans="1:8" x14ac:dyDescent="0.25">
      <c r="A102" s="15" t="s">
        <v>10</v>
      </c>
      <c r="B102" s="51" t="s">
        <v>101</v>
      </c>
      <c r="C102" s="15">
        <v>2</v>
      </c>
      <c r="D102" s="15" t="s">
        <v>8</v>
      </c>
      <c r="E102" s="22"/>
      <c r="F102" s="15">
        <f t="shared" si="4"/>
        <v>0</v>
      </c>
    </row>
    <row r="103" spans="1:8" x14ac:dyDescent="0.25">
      <c r="A103" s="22" t="s">
        <v>11</v>
      </c>
      <c r="B103" s="22" t="s">
        <v>102</v>
      </c>
      <c r="C103" s="22">
        <v>300</v>
      </c>
      <c r="D103" s="22" t="s">
        <v>4</v>
      </c>
      <c r="E103" s="22"/>
      <c r="F103" s="15">
        <f t="shared" si="4"/>
        <v>0</v>
      </c>
    </row>
    <row r="104" spans="1:8" x14ac:dyDescent="0.25">
      <c r="A104" s="15" t="s">
        <v>12</v>
      </c>
      <c r="B104" s="51" t="s">
        <v>57</v>
      </c>
      <c r="C104" s="22">
        <v>75</v>
      </c>
      <c r="D104" s="22" t="s">
        <v>43</v>
      </c>
      <c r="E104" s="15"/>
      <c r="F104" s="15">
        <f t="shared" si="4"/>
        <v>0</v>
      </c>
    </row>
    <row r="105" spans="1:8" x14ac:dyDescent="0.25">
      <c r="A105" s="22" t="s">
        <v>13</v>
      </c>
      <c r="B105" s="22" t="s">
        <v>103</v>
      </c>
      <c r="C105" s="22">
        <v>45</v>
      </c>
      <c r="D105" s="22" t="s">
        <v>4</v>
      </c>
      <c r="E105" s="15"/>
      <c r="F105" s="15">
        <f t="shared" si="4"/>
        <v>0</v>
      </c>
    </row>
    <row r="106" spans="1:8" x14ac:dyDescent="0.25">
      <c r="A106" s="22" t="s">
        <v>14</v>
      </c>
      <c r="B106" s="22" t="s">
        <v>104</v>
      </c>
      <c r="C106" s="22">
        <v>4</v>
      </c>
      <c r="D106" s="22" t="s">
        <v>8</v>
      </c>
      <c r="E106" s="22"/>
      <c r="F106" s="15">
        <f t="shared" si="4"/>
        <v>0</v>
      </c>
    </row>
    <row r="107" spans="1:8" x14ac:dyDescent="0.25">
      <c r="A107" s="22" t="s">
        <v>15</v>
      </c>
      <c r="B107" s="22" t="s">
        <v>105</v>
      </c>
      <c r="C107" s="22">
        <v>4</v>
      </c>
      <c r="D107" s="22" t="s">
        <v>8</v>
      </c>
      <c r="E107" s="15"/>
      <c r="F107" s="15">
        <f t="shared" si="4"/>
        <v>0</v>
      </c>
    </row>
    <row r="109" spans="1:8" x14ac:dyDescent="0.25">
      <c r="B109" s="3" t="s">
        <v>19</v>
      </c>
      <c r="F109" s="25">
        <f>F96+F97+F98+F100+F99+F101+F102+F103+F104+F105+F106+F107</f>
        <v>0</v>
      </c>
    </row>
    <row r="111" spans="1:8" x14ac:dyDescent="0.25">
      <c r="B111" s="3" t="s">
        <v>28</v>
      </c>
      <c r="E111" s="14" t="s">
        <v>20</v>
      </c>
      <c r="F111" t="s">
        <v>21</v>
      </c>
    </row>
    <row r="112" spans="1:8" x14ac:dyDescent="0.25">
      <c r="A112" s="15" t="s">
        <v>1</v>
      </c>
      <c r="B112" s="51" t="s">
        <v>135</v>
      </c>
      <c r="C112" s="15">
        <v>0</v>
      </c>
      <c r="D112" s="15" t="s">
        <v>8</v>
      </c>
      <c r="E112" s="15"/>
      <c r="F112" s="15">
        <f>C112*E112</f>
        <v>0</v>
      </c>
    </row>
    <row r="113" spans="1:15" x14ac:dyDescent="0.25">
      <c r="A113" s="16" t="s">
        <v>3</v>
      </c>
      <c r="B113" s="51" t="s">
        <v>106</v>
      </c>
      <c r="C113" s="15">
        <v>3</v>
      </c>
      <c r="D113" s="15" t="s">
        <v>8</v>
      </c>
      <c r="E113" s="15"/>
      <c r="F113" s="15">
        <f t="shared" ref="F113:F120" si="5">C113*E113</f>
        <v>0</v>
      </c>
    </row>
    <row r="114" spans="1:15" x14ac:dyDescent="0.25">
      <c r="A114" s="15" t="s">
        <v>5</v>
      </c>
      <c r="B114" s="51" t="s">
        <v>107</v>
      </c>
      <c r="C114" s="15">
        <v>2</v>
      </c>
      <c r="D114" s="15" t="s">
        <v>8</v>
      </c>
      <c r="E114" s="15"/>
      <c r="F114" s="15">
        <f t="shared" si="5"/>
        <v>0</v>
      </c>
    </row>
    <row r="115" spans="1:15" x14ac:dyDescent="0.25">
      <c r="A115" s="15" t="s">
        <v>6</v>
      </c>
      <c r="B115" s="52" t="s">
        <v>108</v>
      </c>
      <c r="C115" s="15">
        <v>16</v>
      </c>
      <c r="D115" s="15" t="s">
        <v>8</v>
      </c>
      <c r="E115" s="22"/>
      <c r="F115" s="15">
        <f t="shared" si="5"/>
        <v>0</v>
      </c>
    </row>
    <row r="116" spans="1:15" x14ac:dyDescent="0.25">
      <c r="A116" s="15" t="s">
        <v>7</v>
      </c>
      <c r="B116" s="51" t="s">
        <v>109</v>
      </c>
      <c r="C116" s="15">
        <v>0</v>
      </c>
      <c r="D116" s="22" t="s">
        <v>8</v>
      </c>
      <c r="E116" s="22"/>
      <c r="F116" s="15">
        <f t="shared" si="5"/>
        <v>0</v>
      </c>
    </row>
    <row r="117" spans="1:15" x14ac:dyDescent="0.25">
      <c r="A117" s="16" t="s">
        <v>9</v>
      </c>
      <c r="B117" s="51" t="s">
        <v>110</v>
      </c>
      <c r="C117" s="15">
        <v>5</v>
      </c>
      <c r="D117" s="15" t="s">
        <v>8</v>
      </c>
      <c r="E117" s="22"/>
      <c r="F117" s="15">
        <f t="shared" si="5"/>
        <v>0</v>
      </c>
    </row>
    <row r="118" spans="1:15" x14ac:dyDescent="0.25">
      <c r="A118" s="22" t="s">
        <v>10</v>
      </c>
      <c r="B118" s="15" t="s">
        <v>111</v>
      </c>
      <c r="C118" s="17">
        <v>16</v>
      </c>
      <c r="D118" s="17" t="s">
        <v>4</v>
      </c>
      <c r="E118" s="22"/>
      <c r="F118" s="15">
        <f t="shared" si="5"/>
        <v>0</v>
      </c>
    </row>
    <row r="119" spans="1:15" x14ac:dyDescent="0.25">
      <c r="A119" s="22" t="s">
        <v>11</v>
      </c>
      <c r="B119" s="51" t="s">
        <v>112</v>
      </c>
      <c r="C119" s="15">
        <v>2</v>
      </c>
      <c r="D119" s="49" t="s">
        <v>8</v>
      </c>
      <c r="E119" s="15"/>
      <c r="F119" s="15">
        <f t="shared" si="5"/>
        <v>0</v>
      </c>
    </row>
    <row r="120" spans="1:15" x14ac:dyDescent="0.25">
      <c r="A120" s="22" t="s">
        <v>12</v>
      </c>
      <c r="B120" s="51" t="s">
        <v>113</v>
      </c>
      <c r="C120" s="49">
        <v>2</v>
      </c>
      <c r="D120" s="49" t="s">
        <v>8</v>
      </c>
      <c r="E120" s="15"/>
      <c r="F120" s="15">
        <f t="shared" si="5"/>
        <v>0</v>
      </c>
      <c r="H120" s="8"/>
    </row>
    <row r="122" spans="1:15" x14ac:dyDescent="0.25">
      <c r="A122" s="23"/>
      <c r="B122" s="3" t="s">
        <v>19</v>
      </c>
      <c r="F122" s="25">
        <f>F112+F113+F114+F115+F116+F117+F118+F119+F120</f>
        <v>0</v>
      </c>
    </row>
    <row r="123" spans="1:15" x14ac:dyDescent="0.25">
      <c r="O123" s="9"/>
    </row>
    <row r="124" spans="1:15" x14ac:dyDescent="0.25">
      <c r="B124" s="33" t="s">
        <v>44</v>
      </c>
      <c r="E124" s="14" t="s">
        <v>20</v>
      </c>
      <c r="F124" t="s">
        <v>21</v>
      </c>
    </row>
    <row r="125" spans="1:15" x14ac:dyDescent="0.25">
      <c r="A125" s="22" t="s">
        <v>1</v>
      </c>
      <c r="B125" s="15" t="s">
        <v>114</v>
      </c>
      <c r="C125" s="15">
        <v>14</v>
      </c>
      <c r="D125" s="15" t="s">
        <v>8</v>
      </c>
      <c r="E125" s="15"/>
      <c r="F125" s="15">
        <f>C125*E125</f>
        <v>0</v>
      </c>
      <c r="K125" s="3"/>
      <c r="L125" s="3"/>
    </row>
    <row r="126" spans="1:15" x14ac:dyDescent="0.25">
      <c r="A126" s="22" t="s">
        <v>3</v>
      </c>
      <c r="B126" s="15" t="s">
        <v>115</v>
      </c>
      <c r="C126" s="17">
        <v>4</v>
      </c>
      <c r="D126" s="15" t="s">
        <v>8</v>
      </c>
      <c r="E126" s="15"/>
      <c r="F126" s="15">
        <f t="shared" ref="F126" si="6">C126*E126</f>
        <v>0</v>
      </c>
    </row>
    <row r="127" spans="1:15" x14ac:dyDescent="0.25">
      <c r="A127" s="23"/>
      <c r="B127" s="23"/>
      <c r="C127" s="18"/>
      <c r="D127" s="18"/>
      <c r="E127" s="18"/>
      <c r="F127" s="18"/>
      <c r="K127" s="3"/>
    </row>
    <row r="128" spans="1:15" x14ac:dyDescent="0.25">
      <c r="B128" s="3" t="s">
        <v>19</v>
      </c>
      <c r="F128" s="25">
        <f>F125+F126</f>
        <v>0</v>
      </c>
    </row>
    <row r="129" spans="1:11" x14ac:dyDescent="0.25">
      <c r="K129" s="3"/>
    </row>
    <row r="130" spans="1:11" x14ac:dyDescent="0.25">
      <c r="A130" s="23"/>
      <c r="B130" s="33" t="s">
        <v>45</v>
      </c>
      <c r="C130" s="18"/>
      <c r="D130" s="18"/>
      <c r="E130" s="14" t="s">
        <v>20</v>
      </c>
      <c r="F130" t="s">
        <v>21</v>
      </c>
    </row>
    <row r="131" spans="1:11" x14ac:dyDescent="0.25">
      <c r="A131" s="22" t="s">
        <v>1</v>
      </c>
      <c r="B131" s="22" t="s">
        <v>116</v>
      </c>
      <c r="C131" s="22">
        <v>16</v>
      </c>
      <c r="D131" s="22" t="s">
        <v>8</v>
      </c>
      <c r="E131" s="15"/>
      <c r="F131" s="15">
        <f>C131*E131</f>
        <v>0</v>
      </c>
    </row>
    <row r="132" spans="1:11" x14ac:dyDescent="0.25">
      <c r="A132" s="22" t="s">
        <v>3</v>
      </c>
      <c r="B132" s="22" t="s">
        <v>117</v>
      </c>
      <c r="C132" s="15">
        <v>14</v>
      </c>
      <c r="D132" s="15" t="s">
        <v>8</v>
      </c>
      <c r="E132" s="15"/>
      <c r="F132" s="15">
        <f t="shared" ref="F132:F139" si="7">C132*E132</f>
        <v>0</v>
      </c>
    </row>
    <row r="133" spans="1:11" x14ac:dyDescent="0.25">
      <c r="A133" s="22" t="s">
        <v>5</v>
      </c>
      <c r="B133" s="51" t="s">
        <v>118</v>
      </c>
      <c r="C133" s="15">
        <v>0</v>
      </c>
      <c r="D133" s="15" t="s">
        <v>8</v>
      </c>
      <c r="E133" s="15"/>
      <c r="F133" s="15">
        <f t="shared" si="7"/>
        <v>0</v>
      </c>
    </row>
    <row r="134" spans="1:11" x14ac:dyDescent="0.25">
      <c r="A134" s="22" t="s">
        <v>6</v>
      </c>
      <c r="B134" s="22" t="s">
        <v>119</v>
      </c>
      <c r="C134" s="22">
        <v>2</v>
      </c>
      <c r="D134" s="22" t="s">
        <v>8</v>
      </c>
      <c r="E134" s="22"/>
      <c r="F134" s="15">
        <f t="shared" si="7"/>
        <v>0</v>
      </c>
    </row>
    <row r="135" spans="1:11" x14ac:dyDescent="0.25">
      <c r="A135" s="22" t="s">
        <v>7</v>
      </c>
      <c r="B135" s="22" t="s">
        <v>120</v>
      </c>
      <c r="C135" s="15">
        <v>0</v>
      </c>
      <c r="D135" s="15" t="s">
        <v>8</v>
      </c>
      <c r="E135" s="22"/>
      <c r="F135" s="15">
        <f t="shared" si="7"/>
        <v>0</v>
      </c>
    </row>
    <row r="136" spans="1:11" x14ac:dyDescent="0.25">
      <c r="A136" s="22" t="s">
        <v>9</v>
      </c>
      <c r="B136" s="22" t="s">
        <v>121</v>
      </c>
      <c r="C136" s="15">
        <v>4</v>
      </c>
      <c r="D136" s="15" t="s">
        <v>8</v>
      </c>
      <c r="E136" s="22"/>
      <c r="F136" s="15">
        <f t="shared" si="7"/>
        <v>0</v>
      </c>
    </row>
    <row r="137" spans="1:11" x14ac:dyDescent="0.25">
      <c r="A137" s="22" t="s">
        <v>10</v>
      </c>
      <c r="B137" s="22" t="s">
        <v>122</v>
      </c>
      <c r="C137" s="22">
        <v>2</v>
      </c>
      <c r="D137" s="22" t="s">
        <v>8</v>
      </c>
      <c r="E137" s="22"/>
      <c r="F137" s="15">
        <f t="shared" si="7"/>
        <v>0</v>
      </c>
      <c r="H137" s="8"/>
    </row>
    <row r="138" spans="1:11" x14ac:dyDescent="0.25">
      <c r="A138" s="22" t="s">
        <v>11</v>
      </c>
      <c r="B138" s="22" t="s">
        <v>123</v>
      </c>
      <c r="C138" s="15">
        <v>2</v>
      </c>
      <c r="D138" s="22" t="s">
        <v>8</v>
      </c>
      <c r="E138" s="22"/>
      <c r="F138" s="15">
        <f t="shared" si="7"/>
        <v>0</v>
      </c>
    </row>
    <row r="139" spans="1:11" x14ac:dyDescent="0.25">
      <c r="A139" s="22" t="s">
        <v>12</v>
      </c>
      <c r="B139" s="22" t="s">
        <v>30</v>
      </c>
      <c r="C139" s="15">
        <v>1</v>
      </c>
      <c r="D139" s="15" t="s">
        <v>8</v>
      </c>
      <c r="E139" s="22"/>
      <c r="F139" s="15">
        <f t="shared" si="7"/>
        <v>0</v>
      </c>
    </row>
    <row r="140" spans="1:11" x14ac:dyDescent="0.25">
      <c r="A140" s="22" t="s">
        <v>13</v>
      </c>
      <c r="B140" s="22" t="s">
        <v>124</v>
      </c>
      <c r="C140" s="15">
        <v>160</v>
      </c>
      <c r="D140" s="15" t="s">
        <v>43</v>
      </c>
      <c r="E140" s="22"/>
      <c r="F140" s="15">
        <f t="shared" ref="F140" si="8">C140*E140</f>
        <v>0</v>
      </c>
    </row>
    <row r="141" spans="1:11" x14ac:dyDescent="0.25">
      <c r="A141" s="18"/>
      <c r="B141" s="23"/>
      <c r="C141" s="18"/>
      <c r="D141" s="18"/>
      <c r="E141" s="23"/>
      <c r="F141" s="18"/>
    </row>
    <row r="142" spans="1:11" x14ac:dyDescent="0.25">
      <c r="B142" s="3" t="s">
        <v>19</v>
      </c>
      <c r="F142" s="25">
        <f>F131+F132+F133+F134+F135+F136+F137+F138+F139+F140+F141</f>
        <v>0</v>
      </c>
    </row>
    <row r="144" spans="1:11" x14ac:dyDescent="0.25">
      <c r="B144" s="3" t="s">
        <v>29</v>
      </c>
      <c r="F144" s="35"/>
    </row>
    <row r="145" spans="1:8" x14ac:dyDescent="0.25">
      <c r="A145" s="23"/>
      <c r="B145" s="34" t="s">
        <v>22</v>
      </c>
      <c r="F145" s="35">
        <f>F109</f>
        <v>0</v>
      </c>
      <c r="H145" s="8"/>
    </row>
    <row r="146" spans="1:8" x14ac:dyDescent="0.25">
      <c r="A146" s="45"/>
      <c r="B146" s="34" t="s">
        <v>36</v>
      </c>
      <c r="F146" s="35">
        <f>F122</f>
        <v>0</v>
      </c>
      <c r="H146" s="8"/>
    </row>
    <row r="147" spans="1:8" x14ac:dyDescent="0.25">
      <c r="A147" s="23"/>
      <c r="B147" s="34" t="s">
        <v>25</v>
      </c>
      <c r="F147" s="35">
        <f>F128</f>
        <v>0</v>
      </c>
    </row>
    <row r="148" spans="1:8" x14ac:dyDescent="0.25">
      <c r="A148" s="23"/>
      <c r="B148" s="34" t="s">
        <v>128</v>
      </c>
      <c r="F148" s="21">
        <f>F142</f>
        <v>0</v>
      </c>
    </row>
    <row r="149" spans="1:8" x14ac:dyDescent="0.25">
      <c r="A149" s="23"/>
      <c r="B149" s="36" t="s">
        <v>19</v>
      </c>
      <c r="C149" s="37"/>
      <c r="D149" s="37"/>
      <c r="E149" s="37"/>
      <c r="F149" s="38">
        <f>F145+F146+F147+F148</f>
        <v>0</v>
      </c>
      <c r="H149" s="8"/>
    </row>
    <row r="150" spans="1:8" x14ac:dyDescent="0.25">
      <c r="A150" s="23"/>
    </row>
    <row r="151" spans="1:8" x14ac:dyDescent="0.25">
      <c r="A151" s="23"/>
      <c r="B151" s="3" t="s">
        <v>31</v>
      </c>
      <c r="H151" s="7"/>
    </row>
    <row r="152" spans="1:8" x14ac:dyDescent="0.25">
      <c r="A152" s="23"/>
      <c r="B152" t="s">
        <v>32</v>
      </c>
      <c r="F152" s="21">
        <f>F90</f>
        <v>0</v>
      </c>
      <c r="H152" s="10"/>
    </row>
    <row r="153" spans="1:8" x14ac:dyDescent="0.25">
      <c r="A153" s="18"/>
      <c r="B153" s="4" t="s">
        <v>33</v>
      </c>
      <c r="F153" s="21">
        <f>F149</f>
        <v>0</v>
      </c>
      <c r="H153" s="7"/>
    </row>
    <row r="154" spans="1:8" ht="15.75" thickBot="1" x14ac:dyDescent="0.3">
      <c r="B154" s="39" t="s">
        <v>34</v>
      </c>
      <c r="C154" s="40"/>
      <c r="D154" s="40"/>
      <c r="E154" s="40"/>
      <c r="F154" s="43">
        <f>F152+F153</f>
        <v>0</v>
      </c>
      <c r="H154" s="8"/>
    </row>
    <row r="155" spans="1:8" ht="15.75" thickTop="1" x14ac:dyDescent="0.25">
      <c r="A155" s="23"/>
      <c r="B155" s="19" t="s">
        <v>48</v>
      </c>
    </row>
    <row r="162" spans="1:6" x14ac:dyDescent="0.25">
      <c r="A162" s="18"/>
    </row>
    <row r="163" spans="1:6" x14ac:dyDescent="0.25">
      <c r="A163" s="23"/>
      <c r="B163" s="3"/>
      <c r="F163" s="25"/>
    </row>
    <row r="164" spans="1:6" x14ac:dyDescent="0.25">
      <c r="A164" s="23"/>
      <c r="B164" s="23"/>
      <c r="C164" s="18"/>
      <c r="D164" s="18"/>
      <c r="E164" s="18"/>
      <c r="F164" s="18"/>
    </row>
    <row r="165" spans="1:6" x14ac:dyDescent="0.25">
      <c r="A165" s="23"/>
      <c r="B165" s="18"/>
      <c r="C165" s="18"/>
      <c r="D165" s="18"/>
      <c r="E165" s="18"/>
      <c r="F165" s="18"/>
    </row>
    <row r="166" spans="1:6" x14ac:dyDescent="0.25">
      <c r="A166" s="23"/>
      <c r="B166" s="19"/>
      <c r="C166" s="19"/>
      <c r="D166" s="19"/>
      <c r="E166" s="19"/>
      <c r="F166" s="48"/>
    </row>
    <row r="167" spans="1:6" x14ac:dyDescent="0.25">
      <c r="A167" s="23"/>
      <c r="C167" s="18"/>
      <c r="D167" s="18"/>
      <c r="E167" s="18"/>
      <c r="F167" s="18"/>
    </row>
    <row r="168" spans="1:6" x14ac:dyDescent="0.25">
      <c r="A168" s="23"/>
    </row>
    <row r="169" spans="1:6" x14ac:dyDescent="0.25">
      <c r="A169" s="23"/>
    </row>
    <row r="170" spans="1:6" x14ac:dyDescent="0.25">
      <c r="A170" s="23"/>
    </row>
    <row r="171" spans="1:6" x14ac:dyDescent="0.25">
      <c r="A171" s="23"/>
    </row>
    <row r="172" spans="1:6" x14ac:dyDescent="0.25">
      <c r="A172" s="23"/>
    </row>
    <row r="173" spans="1:6" x14ac:dyDescent="0.25">
      <c r="A173" s="23"/>
    </row>
    <row r="174" spans="1:6" x14ac:dyDescent="0.25">
      <c r="A174" s="23"/>
    </row>
    <row r="175" spans="1:6" x14ac:dyDescent="0.25">
      <c r="A175" s="23"/>
    </row>
    <row r="254" spans="7:7" x14ac:dyDescent="0.25">
      <c r="G254" s="18"/>
    </row>
    <row r="255" spans="7:7" x14ac:dyDescent="0.25">
      <c r="G255" s="18"/>
    </row>
    <row r="256" spans="7:7" x14ac:dyDescent="0.25">
      <c r="G256" s="18"/>
    </row>
    <row r="257" spans="7:7" x14ac:dyDescent="0.25">
      <c r="G257" s="18"/>
    </row>
    <row r="258" spans="7:7" x14ac:dyDescent="0.25">
      <c r="G258" s="18"/>
    </row>
    <row r="259" spans="7:7" x14ac:dyDescent="0.25">
      <c r="G259" s="18"/>
    </row>
    <row r="260" spans="7:7" x14ac:dyDescent="0.25">
      <c r="G260" s="18"/>
    </row>
    <row r="261" spans="7:7" x14ac:dyDescent="0.25">
      <c r="G261" s="18"/>
    </row>
    <row r="262" spans="7:7" x14ac:dyDescent="0.25">
      <c r="G262" s="18"/>
    </row>
    <row r="264" spans="7:7" x14ac:dyDescent="0.25">
      <c r="G264" s="18"/>
    </row>
    <row r="265" spans="7:7" x14ac:dyDescent="0.25">
      <c r="G265" s="18"/>
    </row>
    <row r="266" spans="7:7" x14ac:dyDescent="0.25">
      <c r="G266" s="1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Kontrolní rozpočet SO1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Laďa</dc:creator>
  <cp:lastModifiedBy>Pavel Matoušek</cp:lastModifiedBy>
  <cp:lastPrinted>2017-03-29T05:48:32Z</cp:lastPrinted>
  <dcterms:created xsi:type="dcterms:W3CDTF">2016-04-28T18:04:30Z</dcterms:created>
  <dcterms:modified xsi:type="dcterms:W3CDTF">2018-01-24T14:54:56Z</dcterms:modified>
</cp:coreProperties>
</file>